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aee088d8a6a65d6/Desktop/PUCV/1. Empresas/Usach/"/>
    </mc:Choice>
  </mc:AlternateContent>
  <xr:revisionPtr revIDLastSave="1" documentId="8_{C109F77F-92B3-4567-8526-B7E5D7D3C741}" xr6:coauthVersionLast="47" xr6:coauthVersionMax="47" xr10:uidLastSave="{0BF1E59C-C2B6-4353-B139-323E97AB58B9}"/>
  <bookViews>
    <workbookView xWindow="28680" yWindow="-120" windowWidth="29040" windowHeight="15720" tabRatio="500" xr2:uid="{00000000-000D-0000-FFFF-FFFF00000000}"/>
  </bookViews>
  <sheets>
    <sheet name="Presupuesto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1" l="1"/>
  <c r="I15" i="11"/>
  <c r="I22" i="11"/>
  <c r="H42" i="11"/>
  <c r="I35" i="11"/>
  <c r="I34" i="11"/>
  <c r="I21" i="11"/>
  <c r="I17" i="11"/>
  <c r="H39" i="11"/>
  <c r="I26" i="11"/>
  <c r="I27" i="11"/>
  <c r="I28" i="11"/>
  <c r="I29" i="11"/>
  <c r="I25" i="11"/>
  <c r="I18" i="11"/>
  <c r="I32" i="11"/>
  <c r="I19" i="11" l="1"/>
  <c r="I30" i="11"/>
  <c r="I23" i="11"/>
  <c r="I33" i="11"/>
  <c r="I36" i="11" l="1"/>
  <c r="I37" i="11" l="1"/>
  <c r="I38" i="11" s="1"/>
  <c r="H40" i="11" s="1"/>
  <c r="H43" i="11" s="1"/>
  <c r="F43" i="11" l="1"/>
  <c r="F4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764366E2-0344-5147-9587-94EED92EA0E2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38D4396F-FA7E-3643-A275-F492920DAAE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2" authorId="1" shapeId="0" xr:uid="{4740169F-92E8-4013-86D3-C30039077DA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  <comment ref="D33" authorId="1" shapeId="0" xr:uid="{58A9CA3D-F5AF-415C-A3C4-DA0AB0B4703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https://www.confiterialamundial.cl/catalogo/promociones/cyberday/bombon-bon-o-bon-chocolate-leche-display-30-unidades/
</t>
        </r>
      </text>
    </comment>
  </commentList>
</comments>
</file>

<file path=xl/sharedStrings.xml><?xml version="1.0" encoding="utf-8"?>
<sst xmlns="http://schemas.openxmlformats.org/spreadsheetml/2006/main" count="74" uniqueCount="60">
  <si>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</si>
  <si>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</si>
  <si>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</si>
  <si>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</si>
  <si>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</si>
  <si>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</si>
  <si>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</si>
  <si>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</si>
  <si>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Otro Overhead</t>
  </si>
  <si>
    <t>Tipo de Programa:</t>
  </si>
  <si>
    <t>Valor UF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</si>
  <si>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</si>
  <si>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</si>
  <si>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</si>
  <si>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</si>
  <si>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</si>
  <si>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</si>
  <si>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</si>
  <si>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 xml:space="preserve">Nota: </t>
  </si>
  <si>
    <t>INT</t>
  </si>
  <si>
    <t xml:space="preserve">PERSONAL </t>
  </si>
  <si>
    <t>Caja BonoBon</t>
  </si>
  <si>
    <t>Set Botellas de Agua</t>
  </si>
  <si>
    <t>Sala PUCV</t>
  </si>
  <si>
    <t>KIT</t>
  </si>
  <si>
    <t>Certificados</t>
  </si>
  <si>
    <t>UF X HORA</t>
  </si>
  <si>
    <t>Pack de 12 botellas</t>
  </si>
  <si>
    <t>Caja 30 unidades</t>
  </si>
  <si>
    <t>Tutor</t>
  </si>
  <si>
    <t>Valor por sesión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</si>
  <si>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</si>
  <si>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</si>
  <si>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</si>
  <si>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</si>
  <si>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</si>
  <si>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</si>
  <si>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</si>
  <si>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</si>
  <si>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</si>
  <si>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</si>
  <si>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</si>
  <si>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Maestro de Ceremónia</t>
  </si>
  <si>
    <t>Fotógrafo</t>
  </si>
  <si>
    <t>Auditorio / Sala</t>
  </si>
  <si>
    <t>Asiste de Ceremonia</t>
  </si>
  <si>
    <t>N° HORAS</t>
  </si>
  <si>
    <t>VIÁTICOS</t>
  </si>
  <si>
    <t>Materiales</t>
  </si>
  <si>
    <t xml:space="preserve">Plumón - Lápices colores - Papelógrafo </t>
  </si>
  <si>
    <t>Coffee Break</t>
  </si>
  <si>
    <t>ITEM 1: COSTO DE ACADEMICOS Y DOCENCIA</t>
  </si>
  <si>
    <t xml:space="preserve">Flujo Neto </t>
  </si>
  <si>
    <t xml:space="preserve">PRESUPUESTO PUCV </t>
  </si>
  <si>
    <t>movilización</t>
  </si>
  <si>
    <t xml:space="preserve"> Lápiz - Cuaderno</t>
  </si>
  <si>
    <t>para 31 coffe básico 4.748</t>
  </si>
  <si>
    <t>Curso Neurodivergencia y Desafíos en el Aula</t>
  </si>
  <si>
    <t>Curso</t>
  </si>
  <si>
    <t>Docente - Vanessa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</si>
</sst>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&quot;$&quot;* #,##0.00_-;\-&quot;$&quot;* #,##0.00_-;_-&quot;$&quot;* &quot;-&quot;_-;_-@_-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Fill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15" xfId="0" applyNumberFormat="1" applyFont="1" applyFill="1" applyBorder="1" applyAlignment="1">
      <alignment horizontal="left" vertical="center"/>
    </xf>
    <xf numFmtId="38" fontId="9" fillId="0" borderId="3" xfId="0" applyNumberFormat="1" applyFont="1" applyFill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3" fontId="11" fillId="2" borderId="2" xfId="0" applyNumberFormat="1" applyFont="1" applyFill="1" applyBorder="1" applyAlignment="1">
      <alignment horizontal="center" vertical="center"/>
    </xf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38" fontId="9" fillId="3" borderId="0" xfId="0" applyNumberFormat="1" applyFont="1" applyFill="1" applyBorder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38" fontId="9" fillId="0" borderId="14" xfId="0" applyNumberFormat="1" applyFont="1" applyFill="1" applyBorder="1" applyAlignment="1">
      <alignment horizontal="center" vertical="center" wrapText="1"/>
    </xf>
    <xf numFmtId="38" fontId="9" fillId="0" borderId="39" xfId="0" applyNumberFormat="1" applyFont="1" applyFill="1" applyBorder="1" applyAlignment="1">
      <alignment horizontal="center" vertical="center" wrapText="1"/>
    </xf>
    <xf numFmtId="38" fontId="9" fillId="0" borderId="16" xfId="0" applyNumberFormat="1" applyFont="1" applyFill="1" applyBorder="1" applyAlignment="1">
      <alignment horizontal="center" vertical="center"/>
    </xf>
    <xf numFmtId="38" fontId="9" fillId="0" borderId="40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39" xfId="0" applyNumberFormat="1" applyFont="1" applyFill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41" xfId="0" applyNumberFormat="1" applyFont="1" applyFill="1" applyBorder="1" applyAlignment="1">
      <alignment horizontal="center" vertical="center"/>
    </xf>
    <xf numFmtId="38" fontId="9" fillId="0" borderId="42" xfId="0" applyNumberFormat="1" applyFont="1" applyFill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8DFC-3B58-5D45-B1BA-80E5ABBCC925}">
  <dimension ref="B1:I50"/>
  <sheetViews>
    <sheetView showGridLines="0" tabSelected="1" topLeftCell="C1" zoomScale="42" zoomScaleNormal="40" workbookViewId="0">
      <selection activeCell="I34" sqref="I34"/>
    </sheetView>
  </sheetViews>
  <sheetFormatPr baseColWidth="10" defaultColWidth="38.69921875" defaultRowHeight="34.049999999999997" customHeight="1" x14ac:dyDescent="0.3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15.09765625" bestFit="1" customWidth="1"/>
    <col min="8" max="8" width="32.59765625" bestFit="1" customWidth="1"/>
    <col min="9" max="9" width="38.5" customWidth="1"/>
  </cols>
  <sheetData>
    <row r="1" spans="3:9" ht="34.049999999999997" customHeight="1" thickBot="1" x14ac:dyDescent="0.35"/>
    <row r="2" spans="3:9" ht="51" customHeight="1" thickBot="1" x14ac:dyDescent="0.35">
      <c r="D2" s="97" t="s">
        <v>53</v>
      </c>
      <c r="E2" s="98"/>
      <c r="F2" s="98"/>
      <c r="G2" s="98"/>
      <c r="H2" s="99"/>
      <c r="I2" s="100"/>
    </row>
    <row r="3" spans="3:9" ht="34.049999999999997" customHeight="1" x14ac:dyDescent="0.3">
      <c r="C3" s="10"/>
      <c r="D3" s="19" t="s">
        <v>1</v>
      </c>
      <c r="E3" s="70"/>
      <c r="F3" s="70"/>
      <c r="G3" s="71"/>
      <c r="H3" s="91" t="s">
        <v>18</v>
      </c>
      <c r="I3" s="92"/>
    </row>
    <row r="4" spans="3:9" ht="63" customHeight="1" x14ac:dyDescent="0.3">
      <c r="D4" s="20" t="s">
        <v>2</v>
      </c>
      <c r="E4" s="103" t="s">
        <v>57</v>
      </c>
      <c r="F4" s="103"/>
      <c r="G4" s="104"/>
      <c r="H4" s="91"/>
      <c r="I4" s="92"/>
    </row>
    <row r="5" spans="3:9" ht="34.049999999999997" customHeight="1" x14ac:dyDescent="0.3">
      <c r="D5" s="20" t="s">
        <v>9</v>
      </c>
      <c r="E5" s="105" t="s">
        <v>58</v>
      </c>
      <c r="F5" s="105"/>
      <c r="G5" s="106"/>
      <c r="H5" s="91"/>
      <c r="I5" s="92"/>
    </row>
    <row r="6" spans="3:9" ht="34.049999999999997" customHeight="1" x14ac:dyDescent="0.3">
      <c r="D6" s="20" t="s">
        <v>3</v>
      </c>
      <c r="E6" s="17"/>
      <c r="F6" s="107"/>
      <c r="G6" s="106"/>
      <c r="H6" s="91"/>
      <c r="I6" s="92"/>
    </row>
    <row r="7" spans="3:9" ht="34.049999999999997" customHeight="1" x14ac:dyDescent="0.3">
      <c r="D7" s="20" t="s">
        <v>4</v>
      </c>
      <c r="E7" s="18"/>
      <c r="F7" s="107"/>
      <c r="G7" s="106"/>
      <c r="H7" s="91"/>
      <c r="I7" s="92"/>
    </row>
    <row r="8" spans="3:9" ht="34.049999999999997" customHeight="1" thickBot="1" x14ac:dyDescent="0.35">
      <c r="D8" s="21" t="s">
        <v>0</v>
      </c>
      <c r="E8" s="105"/>
      <c r="F8" s="105"/>
      <c r="G8" s="106"/>
      <c r="H8" s="93"/>
      <c r="I8" s="94"/>
    </row>
    <row r="9" spans="3:9" ht="34.049999999999997" customHeight="1" x14ac:dyDescent="0.6">
      <c r="D9" s="22" t="s">
        <v>5</v>
      </c>
      <c r="E9" s="108"/>
      <c r="F9" s="108"/>
      <c r="G9" s="109"/>
      <c r="H9" s="42" t="s">
        <v>40</v>
      </c>
      <c r="I9" s="43">
        <v>3900000</v>
      </c>
    </row>
    <row r="10" spans="3:9" ht="34.049999999999997" customHeight="1" x14ac:dyDescent="0.55000000000000004">
      <c r="D10" s="22" t="s">
        <v>10</v>
      </c>
      <c r="E10" s="110">
        <v>39095</v>
      </c>
      <c r="F10" s="110"/>
      <c r="G10" s="111"/>
      <c r="H10" s="15"/>
      <c r="I10" s="6"/>
    </row>
    <row r="11" spans="3:9" ht="34.049999999999997" customHeight="1" x14ac:dyDescent="0.55000000000000004">
      <c r="D11" s="22" t="s">
        <v>6</v>
      </c>
      <c r="E11" s="105"/>
      <c r="F11" s="105"/>
      <c r="G11" s="106"/>
      <c r="H11" s="15"/>
      <c r="I11" s="6"/>
    </row>
    <row r="12" spans="3:9" ht="34.049999999999997" customHeight="1" x14ac:dyDescent="0.55000000000000004">
      <c r="D12" s="23" t="s">
        <v>7</v>
      </c>
      <c r="E12" s="112">
        <v>30</v>
      </c>
      <c r="F12" s="112"/>
      <c r="G12" s="113"/>
      <c r="H12" s="16"/>
      <c r="I12" s="9"/>
    </row>
    <row r="13" spans="3:9" ht="34.049999999999997" customHeight="1" x14ac:dyDescent="0.4">
      <c r="D13" s="47" t="s">
        <v>51</v>
      </c>
      <c r="E13" s="34" t="s">
        <v>20</v>
      </c>
      <c r="F13" s="14" t="s">
        <v>26</v>
      </c>
      <c r="G13" s="14" t="s">
        <v>46</v>
      </c>
      <c r="H13" s="34" t="s">
        <v>47</v>
      </c>
      <c r="I13" s="35" t="s">
        <v>12</v>
      </c>
    </row>
    <row r="14" spans="3:9" ht="34.049999999999997" customHeight="1" x14ac:dyDescent="0.55000000000000004">
      <c r="D14" s="5" t="s">
        <v>59</v>
      </c>
      <c r="E14" s="2" t="s">
        <v>19</v>
      </c>
      <c r="F14" s="48">
        <v>78000</v>
      </c>
      <c r="G14" s="4">
        <v>15</v>
      </c>
      <c r="H14" s="28">
        <v>60000</v>
      </c>
      <c r="I14" s="29">
        <f>(G14*F14)+H14</f>
        <v>1230000</v>
      </c>
    </row>
    <row r="15" spans="3:9" ht="34.049999999999997" customHeight="1" thickBot="1" x14ac:dyDescent="0.55000000000000004">
      <c r="D15" s="74" t="s">
        <v>39</v>
      </c>
      <c r="E15" s="75"/>
      <c r="F15" s="75"/>
      <c r="G15" s="75"/>
      <c r="H15" s="76"/>
      <c r="I15" s="27">
        <f>SUM(I14:I14)+H14</f>
        <v>1290000</v>
      </c>
    </row>
    <row r="16" spans="3:9" ht="34.049999999999997" customHeight="1" x14ac:dyDescent="0.4">
      <c r="D16" s="47" t="s">
        <v>11</v>
      </c>
      <c r="E16" s="11" t="s">
        <v>16</v>
      </c>
      <c r="F16" s="72" t="s">
        <v>15</v>
      </c>
      <c r="G16" s="73"/>
      <c r="H16" s="11" t="s">
        <v>13</v>
      </c>
      <c r="I16" s="12" t="s">
        <v>12</v>
      </c>
    </row>
    <row r="17" spans="2:9" ht="34.049999999999997" customHeight="1" x14ac:dyDescent="0.55000000000000004">
      <c r="D17" s="7" t="s">
        <v>24</v>
      </c>
      <c r="E17" s="8">
        <v>0</v>
      </c>
      <c r="F17" s="83" t="s">
        <v>55</v>
      </c>
      <c r="G17" s="84"/>
      <c r="H17" s="30">
        <v>4500</v>
      </c>
      <c r="I17" s="31">
        <f>H17*E17</f>
        <v>0</v>
      </c>
    </row>
    <row r="18" spans="2:9" ht="34.049999999999997" customHeight="1" x14ac:dyDescent="0.55000000000000004">
      <c r="D18" s="7" t="s">
        <v>48</v>
      </c>
      <c r="E18" s="8">
        <v>0</v>
      </c>
      <c r="F18" s="83" t="s">
        <v>49</v>
      </c>
      <c r="G18" s="84"/>
      <c r="H18" s="30">
        <v>0</v>
      </c>
      <c r="I18" s="31">
        <f>H18*E18</f>
        <v>0</v>
      </c>
    </row>
    <row r="19" spans="2:9" ht="34.049999999999997" customHeight="1" thickBot="1" x14ac:dyDescent="0.55000000000000004">
      <c r="D19" s="74" t="s">
        <v>34</v>
      </c>
      <c r="E19" s="75"/>
      <c r="F19" s="75"/>
      <c r="G19" s="75"/>
      <c r="H19" s="76"/>
      <c r="I19" s="27">
        <f>SUM(I17:I18)</f>
        <v>0</v>
      </c>
    </row>
    <row r="20" spans="2:9" ht="34.049999999999997" customHeight="1" x14ac:dyDescent="0.4">
      <c r="D20" s="47" t="s">
        <v>35</v>
      </c>
      <c r="E20" s="11" t="s">
        <v>16</v>
      </c>
      <c r="F20" s="72" t="s">
        <v>15</v>
      </c>
      <c r="G20" s="73"/>
      <c r="H20" s="11" t="s">
        <v>13</v>
      </c>
      <c r="I20" s="12" t="s">
        <v>12</v>
      </c>
    </row>
    <row r="21" spans="2:9" ht="34.049999999999997" customHeight="1" x14ac:dyDescent="0.55000000000000004">
      <c r="D21" s="5" t="s">
        <v>14</v>
      </c>
      <c r="E21" s="3">
        <v>0</v>
      </c>
      <c r="F21" s="85" t="s">
        <v>23</v>
      </c>
      <c r="G21" s="86"/>
      <c r="H21" s="28">
        <v>0</v>
      </c>
      <c r="I21" s="29">
        <f>H21*E21</f>
        <v>0</v>
      </c>
    </row>
    <row r="22" spans="2:9" ht="34.049999999999997" customHeight="1" x14ac:dyDescent="0.55000000000000004">
      <c r="B22" s="24"/>
      <c r="D22" s="7" t="s">
        <v>50</v>
      </c>
      <c r="E22" s="13">
        <v>0</v>
      </c>
      <c r="F22" s="83" t="s">
        <v>56</v>
      </c>
      <c r="G22" s="84"/>
      <c r="H22" s="30">
        <v>4748</v>
      </c>
      <c r="I22" s="31">
        <f>H22*E22</f>
        <v>0</v>
      </c>
    </row>
    <row r="23" spans="2:9" ht="34.049999999999997" customHeight="1" thickBot="1" x14ac:dyDescent="0.55000000000000004">
      <c r="B23" s="24"/>
      <c r="D23" s="74" t="s">
        <v>34</v>
      </c>
      <c r="E23" s="75"/>
      <c r="F23" s="75"/>
      <c r="G23" s="75"/>
      <c r="H23" s="76"/>
      <c r="I23" s="27">
        <f>SUM(I21:I22)</f>
        <v>0</v>
      </c>
    </row>
    <row r="24" spans="2:9" ht="33.6" customHeight="1" x14ac:dyDescent="0.5">
      <c r="B24" s="24"/>
      <c r="D24" s="47" t="s">
        <v>36</v>
      </c>
      <c r="E24" s="11" t="s">
        <v>16</v>
      </c>
      <c r="F24" s="87" t="s">
        <v>15</v>
      </c>
      <c r="G24" s="88"/>
      <c r="H24" s="11" t="s">
        <v>13</v>
      </c>
      <c r="I24" s="12" t="s">
        <v>12</v>
      </c>
    </row>
    <row r="25" spans="2:9" ht="33.6" customHeight="1" x14ac:dyDescent="0.55000000000000004">
      <c r="B25" s="24"/>
      <c r="D25" s="5" t="s">
        <v>42</v>
      </c>
      <c r="E25" s="3">
        <v>0</v>
      </c>
      <c r="F25" s="53"/>
      <c r="G25" s="54"/>
      <c r="H25" s="41">
        <v>0</v>
      </c>
      <c r="I25" s="29">
        <f>H25*E25</f>
        <v>0</v>
      </c>
    </row>
    <row r="26" spans="2:9" ht="33.6" customHeight="1" x14ac:dyDescent="0.55000000000000004">
      <c r="B26" s="24"/>
      <c r="D26" s="5" t="s">
        <v>54</v>
      </c>
      <c r="E26" s="3">
        <v>0</v>
      </c>
      <c r="F26" s="44"/>
      <c r="G26" s="45"/>
      <c r="H26" s="46">
        <v>8000</v>
      </c>
      <c r="I26" s="29">
        <f t="shared" ref="I26:I29" si="0">H26*E26</f>
        <v>0</v>
      </c>
    </row>
    <row r="27" spans="2:9" ht="33.6" customHeight="1" x14ac:dyDescent="0.55000000000000004">
      <c r="B27" s="24"/>
      <c r="D27" s="5" t="s">
        <v>45</v>
      </c>
      <c r="E27" s="3">
        <v>0</v>
      </c>
      <c r="F27" s="39"/>
      <c r="G27" s="40"/>
      <c r="H27" s="32">
        <v>0</v>
      </c>
      <c r="I27" s="29">
        <f t="shared" si="0"/>
        <v>0</v>
      </c>
    </row>
    <row r="28" spans="2:9" ht="33.6" customHeight="1" x14ac:dyDescent="0.55000000000000004">
      <c r="B28" s="24"/>
      <c r="D28" s="5" t="s">
        <v>43</v>
      </c>
      <c r="E28" s="3">
        <v>0</v>
      </c>
      <c r="F28" s="53"/>
      <c r="G28" s="54"/>
      <c r="H28" s="32">
        <v>0</v>
      </c>
      <c r="I28" s="29">
        <f t="shared" si="0"/>
        <v>0</v>
      </c>
    </row>
    <row r="29" spans="2:9" ht="33.6" customHeight="1" x14ac:dyDescent="0.55000000000000004">
      <c r="B29" s="24"/>
      <c r="D29" s="5" t="s">
        <v>44</v>
      </c>
      <c r="E29" s="3">
        <v>0</v>
      </c>
      <c r="F29" s="53"/>
      <c r="G29" s="54"/>
      <c r="H29" s="32">
        <v>22500</v>
      </c>
      <c r="I29" s="29">
        <f t="shared" si="0"/>
        <v>0</v>
      </c>
    </row>
    <row r="30" spans="2:9" ht="33.6" customHeight="1" thickBot="1" x14ac:dyDescent="0.55000000000000004">
      <c r="B30" s="24"/>
      <c r="D30" s="80"/>
      <c r="E30" s="81"/>
      <c r="F30" s="81"/>
      <c r="G30" s="81"/>
      <c r="H30" s="82"/>
      <c r="I30" s="27">
        <f>SUM(I25:I29)</f>
        <v>0</v>
      </c>
    </row>
    <row r="31" spans="2:9" ht="34.049999999999997" customHeight="1" x14ac:dyDescent="0.4">
      <c r="B31" s="10"/>
      <c r="D31" s="47" t="s">
        <v>37</v>
      </c>
      <c r="E31" s="11" t="s">
        <v>16</v>
      </c>
      <c r="F31" s="87" t="s">
        <v>15</v>
      </c>
      <c r="G31" s="88"/>
      <c r="H31" s="11" t="s">
        <v>13</v>
      </c>
      <c r="I31" s="12" t="s">
        <v>12</v>
      </c>
    </row>
    <row r="32" spans="2:9" ht="34.049999999999997" customHeight="1" x14ac:dyDescent="0.55000000000000004">
      <c r="D32" s="5" t="s">
        <v>22</v>
      </c>
      <c r="E32" s="3">
        <v>0</v>
      </c>
      <c r="F32" s="66" t="s">
        <v>27</v>
      </c>
      <c r="G32" s="67"/>
      <c r="H32" s="33">
        <v>4000</v>
      </c>
      <c r="I32" s="29">
        <f>(H32*E32)</f>
        <v>0</v>
      </c>
    </row>
    <row r="33" spans="4:9" ht="34.049999999999997" customHeight="1" x14ac:dyDescent="0.55000000000000004">
      <c r="D33" s="5" t="s">
        <v>21</v>
      </c>
      <c r="E33" s="3">
        <v>0</v>
      </c>
      <c r="F33" s="66" t="s">
        <v>28</v>
      </c>
      <c r="G33" s="67"/>
      <c r="H33" s="33">
        <v>0</v>
      </c>
      <c r="I33" s="29">
        <f>(H33*E33)*10</f>
        <v>0</v>
      </c>
    </row>
    <row r="34" spans="4:9" ht="34.049999999999997" customHeight="1" x14ac:dyDescent="0.55000000000000004">
      <c r="D34" s="7" t="s">
        <v>29</v>
      </c>
      <c r="E34" s="13">
        <v>4</v>
      </c>
      <c r="F34" s="36" t="s">
        <v>30</v>
      </c>
      <c r="G34" s="37"/>
      <c r="H34" s="28">
        <v>12500</v>
      </c>
      <c r="I34" s="31">
        <f>H34*E34</f>
        <v>50000</v>
      </c>
    </row>
    <row r="35" spans="4:9" ht="34.049999999999997" customHeight="1" x14ac:dyDescent="0.55000000000000004">
      <c r="D35" s="5" t="s">
        <v>25</v>
      </c>
      <c r="E35" s="38">
        <v>0</v>
      </c>
      <c r="F35" s="68"/>
      <c r="G35" s="69"/>
      <c r="H35" s="28">
        <v>0</v>
      </c>
      <c r="I35" s="31">
        <f>H35*E35</f>
        <v>0</v>
      </c>
    </row>
    <row r="36" spans="4:9" ht="34.049999999999997" customHeight="1" thickBot="1" x14ac:dyDescent="0.55000000000000004">
      <c r="D36" s="80" t="s">
        <v>38</v>
      </c>
      <c r="E36" s="81"/>
      <c r="F36" s="81"/>
      <c r="G36" s="81"/>
      <c r="H36" s="82"/>
      <c r="I36" s="27">
        <f>SUM(I32:I35)</f>
        <v>50000</v>
      </c>
    </row>
    <row r="37" spans="4:9" ht="34.049999999999997" customHeight="1" x14ac:dyDescent="0.55000000000000004">
      <c r="D37" s="77" t="s">
        <v>32</v>
      </c>
      <c r="E37" s="78"/>
      <c r="F37" s="78"/>
      <c r="G37" s="78"/>
      <c r="H37" s="79"/>
      <c r="I37" s="25">
        <f>SUM(I36+I30+I23+I19+I15)</f>
        <v>1340000</v>
      </c>
    </row>
    <row r="38" spans="4:9" ht="34.049999999999997" customHeight="1" thickBot="1" x14ac:dyDescent="0.6">
      <c r="D38" s="59" t="s">
        <v>33</v>
      </c>
      <c r="E38" s="60"/>
      <c r="F38" s="60"/>
      <c r="G38" s="60"/>
      <c r="H38" s="61"/>
      <c r="I38" s="26">
        <f>I9-I37</f>
        <v>2560000</v>
      </c>
    </row>
    <row r="39" spans="4:9" ht="34.049999999999997" customHeight="1" x14ac:dyDescent="0.55000000000000004">
      <c r="D39" s="101" t="s">
        <v>31</v>
      </c>
      <c r="E39" s="102">
        <v>0.1</v>
      </c>
      <c r="F39" s="55">
        <v>0.25</v>
      </c>
      <c r="G39" s="56"/>
      <c r="H39" s="62">
        <f>F39*I9</f>
        <v>975000</v>
      </c>
      <c r="I39" s="63"/>
    </row>
    <row r="40" spans="4:9" ht="34.049999999999997" customHeight="1" x14ac:dyDescent="0.55000000000000004">
      <c r="D40" s="95" t="s">
        <v>52</v>
      </c>
      <c r="E40" s="96">
        <v>0.3</v>
      </c>
      <c r="F40" s="57">
        <f>H40/I9</f>
        <v>0.40641025641025641</v>
      </c>
      <c r="G40" s="58"/>
      <c r="H40" s="64">
        <f>I38-H39</f>
        <v>1585000</v>
      </c>
      <c r="I40" s="65"/>
    </row>
    <row r="41" spans="4:9" ht="34.049999999999997" customHeight="1" x14ac:dyDescent="0.55000000000000004">
      <c r="D41" s="95" t="s">
        <v>8</v>
      </c>
      <c r="E41" s="96">
        <v>0</v>
      </c>
      <c r="F41" s="57">
        <v>0</v>
      </c>
      <c r="G41" s="58"/>
      <c r="H41" s="64">
        <v>0</v>
      </c>
      <c r="I41" s="65"/>
    </row>
    <row r="42" spans="4:9" ht="34.049999999999997" customHeight="1" x14ac:dyDescent="0.55000000000000004">
      <c r="D42" s="95" t="s">
        <v>41</v>
      </c>
      <c r="E42" s="96">
        <v>0.02</v>
      </c>
      <c r="F42" s="57">
        <v>0.03</v>
      </c>
      <c r="G42" s="58"/>
      <c r="H42" s="64">
        <f>I9*0.03</f>
        <v>117000</v>
      </c>
      <c r="I42" s="65"/>
    </row>
    <row r="43" spans="4:9" ht="34.049999999999997" customHeight="1" thickBot="1" x14ac:dyDescent="0.7">
      <c r="D43" s="89" t="s">
        <v>17</v>
      </c>
      <c r="E43" s="90"/>
      <c r="F43" s="51">
        <f>H43/I9</f>
        <v>0.37641025641025638</v>
      </c>
      <c r="G43" s="52"/>
      <c r="H43" s="49">
        <f>H40-H42-H41</f>
        <v>1468000</v>
      </c>
      <c r="I43" s="50"/>
    </row>
    <row r="44" spans="4:9" ht="34.049999999999997" customHeight="1" x14ac:dyDescent="0.35">
      <c r="D44" s="1"/>
      <c r="E44" s="1"/>
      <c r="F44" s="1"/>
      <c r="G44" s="1"/>
    </row>
    <row r="45" spans="4:9" ht="34.049999999999997" customHeight="1" x14ac:dyDescent="0.35">
      <c r="D45" s="1"/>
      <c r="E45" s="1"/>
      <c r="F45" s="1"/>
      <c r="G45" s="1"/>
    </row>
    <row r="46" spans="4:9" ht="34.049999999999997" customHeight="1" x14ac:dyDescent="0.35">
      <c r="D46" s="1"/>
      <c r="E46" s="1"/>
      <c r="F46" s="1"/>
      <c r="G46" s="1"/>
    </row>
    <row r="47" spans="4:9" ht="34.049999999999997" customHeight="1" x14ac:dyDescent="0.35">
      <c r="D47" s="1"/>
      <c r="E47" s="1"/>
      <c r="F47" s="1"/>
      <c r="G47" s="1"/>
    </row>
    <row r="48" spans="4:9" ht="34.049999999999997" customHeight="1" x14ac:dyDescent="0.35">
      <c r="D48" s="1"/>
      <c r="E48" s="1"/>
      <c r="F48" s="1"/>
      <c r="G48" s="1"/>
    </row>
    <row r="49" spans="4:7" ht="34.049999999999997" customHeight="1" x14ac:dyDescent="0.35">
      <c r="D49" s="1"/>
      <c r="E49" s="1"/>
      <c r="F49" s="1"/>
      <c r="G49" s="1"/>
    </row>
    <row r="50" spans="4:7" ht="34.049999999999997" customHeight="1" x14ac:dyDescent="0.35">
      <c r="D50" s="1"/>
      <c r="E50" s="1"/>
      <c r="F50" s="1"/>
      <c r="G50" s="1"/>
    </row>
  </sheetData>
  <mergeCells count="48">
    <mergeCell ref="D43:E43"/>
    <mergeCell ref="H3:I8"/>
    <mergeCell ref="D41:E41"/>
    <mergeCell ref="D42:E42"/>
    <mergeCell ref="D2:I2"/>
    <mergeCell ref="D39:E39"/>
    <mergeCell ref="D40:E40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E3:G3"/>
    <mergeCell ref="F16:G16"/>
    <mergeCell ref="D15:H15"/>
    <mergeCell ref="D37:H37"/>
    <mergeCell ref="D36:H36"/>
    <mergeCell ref="D30:H30"/>
    <mergeCell ref="F18:G18"/>
    <mergeCell ref="F20:G20"/>
    <mergeCell ref="F21:G21"/>
    <mergeCell ref="F22:G22"/>
    <mergeCell ref="F32:G32"/>
    <mergeCell ref="D23:H23"/>
    <mergeCell ref="D19:H19"/>
    <mergeCell ref="F17:G17"/>
    <mergeCell ref="F24:G24"/>
    <mergeCell ref="F31:G31"/>
    <mergeCell ref="H43:I43"/>
    <mergeCell ref="F43:G43"/>
    <mergeCell ref="F25:G25"/>
    <mergeCell ref="F28:G28"/>
    <mergeCell ref="F39:G39"/>
    <mergeCell ref="F40:G40"/>
    <mergeCell ref="F41:G41"/>
    <mergeCell ref="F42:G42"/>
    <mergeCell ref="D38:H38"/>
    <mergeCell ref="H39:I39"/>
    <mergeCell ref="H40:I40"/>
    <mergeCell ref="H41:I41"/>
    <mergeCell ref="H42:I42"/>
    <mergeCell ref="F33:G33"/>
    <mergeCell ref="F35:G35"/>
    <mergeCell ref="F29:G29"/>
  </mergeCells>
  <dataValidations count="4">
    <dataValidation type="list" allowBlank="1" showInputMessage="1" showErrorMessage="1" sqref="E8" xr:uid="{070D40B5-6350-4B36-9934-3F501FF6F920}">
      <formula1>"Camila Grez,Nataly Hormazábal,otro"</formula1>
    </dataValidation>
    <dataValidation type="list" allowBlank="1" showInputMessage="1" showErrorMessage="1" sqref="E5:G5" xr:uid="{023FF34B-8053-4E98-A7B7-8193631A1092}">
      <formula1>"Curso,Diplomado,Taller,Programa,Charla,Seminario,Otro"</formula1>
    </dataValidation>
    <dataValidation type="list" allowBlank="1" showInputMessage="1" showErrorMessage="1" sqref="F6:G6" xr:uid="{CFCB88D2-6FF5-4638-8292-5329942CC400}">
      <formula1>"Interno,Nuevo,Antigua"</formula1>
    </dataValidation>
    <dataValidation type="list" allowBlank="1" showInputMessage="1" showErrorMessage="1" sqref="E14" xr:uid="{6390281D-F95D-2947-9866-31347C8A069F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2025-08-11T18:51:20Z</dcterms:modified>
</cp:coreProperties>
</file>